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u.hramova\Desktop\"/>
    </mc:Choice>
  </mc:AlternateContent>
  <xr:revisionPtr revIDLastSave="0" documentId="8_{B5C14786-06AC-4DD0-8008-CE9A7B55FFA0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Отчет о финансовом положении" sheetId="1" r:id="rId1"/>
    <sheet name="Отчет о прибылях и убытках" sheetId="2" r:id="rId2"/>
    <sheet name="Операционные показател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B16" i="2"/>
  <c r="C14" i="2"/>
  <c r="D14" i="2"/>
  <c r="E14" i="2"/>
  <c r="B14" i="2"/>
  <c r="H8" i="2"/>
  <c r="H14" i="2" s="1"/>
  <c r="E8" i="2"/>
  <c r="D8" i="2"/>
  <c r="C8" i="2"/>
  <c r="B8" i="2"/>
  <c r="H6" i="2"/>
  <c r="G6" i="2"/>
  <c r="G8" i="2" s="1"/>
  <c r="G14" i="2" s="1"/>
  <c r="F6" i="2"/>
  <c r="F8" i="2" s="1"/>
  <c r="F14" i="2" s="1"/>
  <c r="E6" i="2"/>
  <c r="D6" i="2"/>
  <c r="C6" i="2"/>
  <c r="B6" i="2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4" i="1"/>
  <c r="H24" i="1"/>
  <c r="G24" i="1"/>
  <c r="F24" i="1"/>
  <c r="E24" i="1"/>
  <c r="D24" i="1"/>
  <c r="C24" i="1"/>
  <c r="B24" i="1"/>
  <c r="D9" i="1"/>
  <c r="I19" i="1"/>
  <c r="I27" i="1" s="1"/>
  <c r="H19" i="1"/>
  <c r="G19" i="1"/>
  <c r="F19" i="1"/>
  <c r="E19" i="1"/>
  <c r="D19" i="1"/>
  <c r="C19" i="1"/>
  <c r="B19" i="1"/>
  <c r="C10" i="1"/>
  <c r="D10" i="1"/>
  <c r="E10" i="1"/>
  <c r="F10" i="1"/>
  <c r="G10" i="1"/>
  <c r="H10" i="1"/>
  <c r="I10" i="1"/>
  <c r="B10" i="1"/>
</calcChain>
</file>

<file path=xl/sharedStrings.xml><?xml version="1.0" encoding="utf-8"?>
<sst xmlns="http://schemas.openxmlformats.org/spreadsheetml/2006/main" count="94" uniqueCount="90">
  <si>
    <t>1 января 2020 г.</t>
  </si>
  <si>
    <t>31 декабря 2020 г.</t>
  </si>
  <si>
    <t>31 декабря 2021 г.</t>
  </si>
  <si>
    <t>31 декабря 2022 г.</t>
  </si>
  <si>
    <t>31 декабря 2023 г.</t>
  </si>
  <si>
    <t>АКТИВЫ</t>
  </si>
  <si>
    <t>Денежные средства и их эквиваленты</t>
  </si>
  <si>
    <t>Кредиты клиентам</t>
  </si>
  <si>
    <t xml:space="preserve">- </t>
  </si>
  <si>
    <t>Основные средства и активы в форме права пользования</t>
  </si>
  <si>
    <t>Нематериальные активы</t>
  </si>
  <si>
    <t>Прочие активы</t>
  </si>
  <si>
    <t>ИТОГО АКТИВЫ</t>
  </si>
  <si>
    <t>ОБЯЗАТЕЛЬСТВА</t>
  </si>
  <si>
    <t>Кредиты и заемные средства</t>
  </si>
  <si>
    <t>Обязательства по аренде</t>
  </si>
  <si>
    <t>Текущие обязательства по налогу на прибыль</t>
  </si>
  <si>
    <t>Отложенные налоговые обязательства</t>
  </si>
  <si>
    <t>Резервы</t>
  </si>
  <si>
    <t>Прочие обязательства</t>
  </si>
  <si>
    <t>ИТОГО ОБЯЗАТЕЛЬСТВА</t>
  </si>
  <si>
    <t>СОБСТВЕННЫЙ КАПИТАЛ</t>
  </si>
  <si>
    <t>Нераспределенная прибыль</t>
  </si>
  <si>
    <t>Чистые активы, причитающиеся акционерам ПАО МФК «Займер»</t>
  </si>
  <si>
    <t>Некотролирующая доля участия</t>
  </si>
  <si>
    <t>ИТОГО СОБСТВЕННЫЙ КАПИТАЛ</t>
  </si>
  <si>
    <t>ИТОГО ОБЯЗАТЕЛЬСТВА И СОБСТВЕННЫЙ КАПИТАЛ</t>
  </si>
  <si>
    <t>Данные консолидированного отчета о финансовом положении ПАО МФК "Займер"</t>
  </si>
  <si>
    <r>
      <t> </t>
    </r>
    <r>
      <rPr>
        <i/>
        <sz val="9"/>
        <color rgb="FFFFFFFF"/>
        <rFont val="Roboto"/>
      </rPr>
      <t>тыс. руб.</t>
    </r>
  </si>
  <si>
    <t>2020 г.</t>
  </si>
  <si>
    <t>2021 г.</t>
  </si>
  <si>
    <t>2022 г.</t>
  </si>
  <si>
    <t>2023 г.</t>
  </si>
  <si>
    <t>Процентные расходы</t>
  </si>
  <si>
    <t>Чистая процентная маржа</t>
  </si>
  <si>
    <t>Оценочный резерв под кредитные убытки</t>
  </si>
  <si>
    <t>Комиссионные доходы</t>
  </si>
  <si>
    <t>Комиссионные расходы</t>
  </si>
  <si>
    <t>Общие административные расходы</t>
  </si>
  <si>
    <t>Доходы за вычетом расходов от переоценки</t>
  </si>
  <si>
    <t>Прочие операционные доходы и расходы, нетто</t>
  </si>
  <si>
    <t>Прибыль до налогообложения</t>
  </si>
  <si>
    <t>Расходы по налогу на прибыль</t>
  </si>
  <si>
    <t>Данные консолидированного отчета о прибыли и убытке ПАО МФК "Займер"</t>
  </si>
  <si>
    <t>31 марта 2024</t>
  </si>
  <si>
    <t>1 Q 2024 г.</t>
  </si>
  <si>
    <t xml:space="preserve">ПРИБЫЛЬ </t>
  </si>
  <si>
    <t>Чистая процентная маржа после создания резерва под кредитные убытки</t>
  </si>
  <si>
    <t>2 Q 2024 г.</t>
  </si>
  <si>
    <t>30 июня 2024</t>
  </si>
  <si>
    <r>
      <t> </t>
    </r>
    <r>
      <rPr>
        <i/>
        <sz val="9"/>
        <color rgb="FFFFFFFF"/>
        <rFont val="Arial"/>
        <family val="2"/>
        <charset val="204"/>
      </rPr>
      <t>тыс. руб.</t>
    </r>
    <r>
      <rPr>
        <b/>
        <sz val="9"/>
        <color rgb="FFFFFFFF"/>
        <rFont val="Arial"/>
        <family val="2"/>
        <charset val="204"/>
      </rPr>
      <t> </t>
    </r>
  </si>
  <si>
    <t>2 Q 24</t>
  </si>
  <si>
    <t>1 Q 24</t>
  </si>
  <si>
    <t>Объемы выдач, всего</t>
  </si>
  <si>
    <t>Объемы выдач, новым</t>
  </si>
  <si>
    <t>Объемы выдач, повторным</t>
  </si>
  <si>
    <t>Объемы выдач PDL</t>
  </si>
  <si>
    <t>Объемы выдач IL</t>
  </si>
  <si>
    <t>Объемы выдач CL</t>
  </si>
  <si>
    <t>Объемы выдач PDL, новым</t>
  </si>
  <si>
    <t>Объемы выдач PDL, повторным</t>
  </si>
  <si>
    <t>Объемы выдач IL, новым</t>
  </si>
  <si>
    <t>Объемы выдач IL, повторным</t>
  </si>
  <si>
    <t>2020 г</t>
  </si>
  <si>
    <t>2021 г</t>
  </si>
  <si>
    <t>2022 г</t>
  </si>
  <si>
    <t>2023 г</t>
  </si>
  <si>
    <t>6м</t>
  </si>
  <si>
    <t>3 Q 24</t>
  </si>
  <si>
    <t>3 Q 2024 г.</t>
  </si>
  <si>
    <t>30 сентября 2024</t>
  </si>
  <si>
    <t>Акционерный капитал</t>
  </si>
  <si>
    <t>Процентные доходы, рассчитанные по методу эффективной процентной ставки</t>
  </si>
  <si>
    <t> тыс. руб.</t>
  </si>
  <si>
    <t>4 Q 24</t>
  </si>
  <si>
    <t>2024 г</t>
  </si>
  <si>
    <t>14 962 831</t>
  </si>
  <si>
    <t>55 871 605</t>
  </si>
  <si>
    <t>5 030 753</t>
  </si>
  <si>
    <t>1 483 538</t>
  </si>
  <si>
    <t>13 479 294</t>
  </si>
  <si>
    <t>50 840 852</t>
  </si>
  <si>
    <t>9 836 109</t>
  </si>
  <si>
    <t>37 090 363</t>
  </si>
  <si>
    <t>5 105 917</t>
  </si>
  <si>
    <t>18 706 412</t>
  </si>
  <si>
    <t>20 806</t>
  </si>
  <si>
    <t>74 830</t>
  </si>
  <si>
    <t>8 352 571</t>
  </si>
  <si>
    <t>32 059 610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</si>
</sst>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2">
    <font>
      <sz val="11"/>
      <color theme="1"/>
      <name val="Calibri"/>
      <family val="2"/>
      <scheme val="minor"/>
    </font>
    <font>
      <sz val="9"/>
      <color rgb="FF1F1F1F"/>
      <name val="Roboto"/>
    </font>
    <font>
      <i/>
      <sz val="9"/>
      <color rgb="FFFFFFFF"/>
      <name val="Roboto"/>
    </font>
    <font>
      <b/>
      <sz val="9"/>
      <color rgb="FFFFFFFF"/>
      <name val="Roboto"/>
    </font>
    <font>
      <sz val="1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9"/>
      <name val="Roboto"/>
      <charset val="204"/>
    </font>
    <font>
      <b/>
      <sz val="9"/>
      <name val="Roboto"/>
      <charset val="204"/>
    </font>
    <font>
      <b/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rgb="FF1F1F1F"/>
      <name val="Arial"/>
      <family val="2"/>
      <charset val="204"/>
    </font>
    <font>
      <i/>
      <sz val="9"/>
      <color rgb="FFFFFFFF"/>
      <name val="Arial"/>
      <family val="2"/>
      <charset val="204"/>
    </font>
    <font>
      <b/>
      <sz val="9"/>
      <color rgb="FFFFFFFF"/>
      <name val="Arial"/>
      <family val="2"/>
      <charset val="204"/>
    </font>
    <font>
      <b/>
      <sz val="9"/>
      <color rgb="FF1F1F1F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8802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73">
    <xf numFmtId="0" fontId="0" fillId="0" borderId="0" xfId="0"/>
    <xf numFmtId="3" fontId="0" fillId="0" borderId="0" xfId="0" applyNumberFormat="1"/>
    <xf numFmtId="0" fontId="4" fillId="3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 readingOrder="1"/>
    </xf>
    <xf numFmtId="0" fontId="16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wrapText="1"/>
    </xf>
    <xf numFmtId="0" fontId="17" fillId="3" borderId="1" xfId="0" applyFont="1" applyFill="1" applyBorder="1"/>
    <xf numFmtId="0" fontId="17" fillId="0" borderId="1" xfId="0" applyFont="1" applyBorder="1" applyAlignment="1">
      <alignment wrapText="1"/>
    </xf>
    <xf numFmtId="0" fontId="16" fillId="3" borderId="1" xfId="0" applyFont="1" applyFill="1" applyBorder="1" applyAlignment="1">
      <alignment wrapText="1"/>
    </xf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  <xf numFmtId="165" fontId="16" fillId="6" borderId="1" xfId="1" applyNumberFormat="1" applyFont="1" applyFill="1" applyBorder="1" applyAlignment="1">
      <alignment horizontal="right" wrapText="1"/>
    </xf>
    <xf numFmtId="165" fontId="16" fillId="3" borderId="1" xfId="1" applyNumberFormat="1" applyFont="1" applyFill="1" applyBorder="1" applyAlignment="1">
      <alignment wrapText="1"/>
    </xf>
    <xf numFmtId="165" fontId="16" fillId="6" borderId="1" xfId="1" applyNumberFormat="1" applyFont="1" applyFill="1" applyBorder="1" applyAlignment="1">
      <alignment wrapText="1"/>
    </xf>
    <xf numFmtId="165" fontId="16" fillId="0" borderId="1" xfId="1" applyNumberFormat="1" applyFont="1" applyBorder="1" applyAlignment="1">
      <alignment horizontal="right" wrapText="1"/>
    </xf>
    <xf numFmtId="165" fontId="14" fillId="3" borderId="1" xfId="1" applyNumberFormat="1" applyFont="1" applyFill="1" applyBorder="1" applyAlignment="1">
      <alignment wrapText="1"/>
    </xf>
    <xf numFmtId="164" fontId="0" fillId="0" borderId="0" xfId="0" applyNumberFormat="1"/>
    <xf numFmtId="0" fontId="17" fillId="5" borderId="0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 readingOrder="1"/>
    </xf>
    <xf numFmtId="165" fontId="14" fillId="0" borderId="1" xfId="1" applyNumberFormat="1" applyFont="1" applyFill="1" applyBorder="1" applyAlignment="1">
      <alignment horizontal="right" vertical="center" wrapText="1"/>
    </xf>
    <xf numFmtId="165" fontId="13" fillId="0" borderId="1" xfId="1" applyNumberFormat="1" applyFont="1" applyFill="1" applyBorder="1" applyAlignment="1">
      <alignment horizontal="right" vertical="center" wrapText="1" readingOrder="1"/>
    </xf>
    <xf numFmtId="165" fontId="14" fillId="0" borderId="1" xfId="1" applyNumberFormat="1" applyFont="1" applyBorder="1" applyAlignment="1">
      <alignment horizontal="right" vertical="center" wrapText="1"/>
    </xf>
    <xf numFmtId="165" fontId="14" fillId="3" borderId="1" xfId="1" applyNumberFormat="1" applyFont="1" applyFill="1" applyBorder="1" applyAlignment="1">
      <alignment horizontal="right" vertical="center" wrapText="1"/>
    </xf>
    <xf numFmtId="165" fontId="14" fillId="3" borderId="3" xfId="1" applyNumberFormat="1" applyFont="1" applyFill="1" applyBorder="1" applyAlignment="1">
      <alignment horizontal="right" vertical="center" wrapText="1"/>
    </xf>
    <xf numFmtId="165" fontId="16" fillId="4" borderId="1" xfId="1" applyNumberFormat="1" applyFont="1" applyFill="1" applyBorder="1" applyAlignment="1">
      <alignment vertical="center" wrapText="1"/>
    </xf>
    <xf numFmtId="165" fontId="15" fillId="0" borderId="1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3" borderId="1" xfId="1" applyNumberFormat="1" applyFont="1" applyFill="1" applyBorder="1" applyAlignment="1">
      <alignment horizontal="right" vertical="center" wrapText="1"/>
    </xf>
    <xf numFmtId="165" fontId="4" fillId="3" borderId="3" xfId="1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 readingOrder="1"/>
    </xf>
    <xf numFmtId="0" fontId="13" fillId="3" borderId="1" xfId="0" applyFont="1" applyFill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10" fillId="0" borderId="1" xfId="1" applyNumberFormat="1" applyFont="1" applyFill="1" applyBorder="1" applyAlignment="1">
      <alignment horizontal="right" vertical="center" wrapText="1" readingOrder="1"/>
    </xf>
    <xf numFmtId="165" fontId="14" fillId="0" borderId="3" xfId="1" applyNumberFormat="1" applyFont="1" applyFill="1" applyBorder="1" applyAlignment="1">
      <alignment horizontal="right" vertical="center" wrapText="1" readingOrder="1"/>
    </xf>
    <xf numFmtId="165" fontId="14" fillId="0" borderId="1" xfId="1" applyNumberFormat="1" applyFont="1" applyFill="1" applyBorder="1" applyAlignment="1">
      <alignment horizontal="right" vertical="center"/>
    </xf>
    <xf numFmtId="165" fontId="14" fillId="0" borderId="1" xfId="1" applyNumberFormat="1" applyFont="1" applyFill="1" applyBorder="1" applyAlignment="1">
      <alignment horizontal="right" vertical="center" wrapText="1" readingOrder="1"/>
    </xf>
    <xf numFmtId="165" fontId="15" fillId="0" borderId="1" xfId="1" applyNumberFormat="1" applyFont="1" applyFill="1" applyBorder="1" applyAlignment="1">
      <alignment horizontal="right" vertical="center" wrapText="1" readingOrder="1"/>
    </xf>
    <xf numFmtId="165" fontId="15" fillId="0" borderId="1" xfId="1" applyNumberFormat="1" applyFont="1" applyFill="1" applyBorder="1" applyAlignment="1">
      <alignment horizontal="right" vertical="center"/>
    </xf>
    <xf numFmtId="165" fontId="15" fillId="0" borderId="3" xfId="1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left" vertical="center" wrapText="1" indent="1" readingOrder="1"/>
    </xf>
    <xf numFmtId="0" fontId="6" fillId="0" borderId="1" xfId="0" applyFont="1" applyBorder="1" applyAlignment="1">
      <alignment horizontal="left" vertical="center" wrapText="1" indent="1" readingOrder="1"/>
    </xf>
    <xf numFmtId="0" fontId="0" fillId="0" borderId="0" xfId="0" applyAlignment="1">
      <alignment horizontal="left"/>
    </xf>
    <xf numFmtId="165" fontId="7" fillId="0" borderId="1" xfId="1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 wrapText="1" readingOrder="1"/>
    </xf>
    <xf numFmtId="165" fontId="6" fillId="0" borderId="1" xfId="1" applyNumberFormat="1" applyFont="1" applyFill="1" applyBorder="1" applyAlignment="1">
      <alignment horizontal="right" vertical="center" wrapText="1" readingOrder="1"/>
    </xf>
    <xf numFmtId="165" fontId="6" fillId="0" borderId="1" xfId="1" applyNumberFormat="1" applyFont="1" applyFill="1" applyBorder="1" applyAlignment="1">
      <alignment horizontal="right" vertical="center"/>
    </xf>
    <xf numFmtId="165" fontId="20" fillId="0" borderId="1" xfId="1" applyNumberFormat="1" applyFont="1" applyFill="1" applyBorder="1" applyAlignment="1">
      <alignment horizontal="right" vertical="center"/>
    </xf>
    <xf numFmtId="165" fontId="16" fillId="3" borderId="1" xfId="1" applyNumberFormat="1" applyFont="1" applyFill="1" applyBorder="1"/>
    <xf numFmtId="165" fontId="14" fillId="3" borderId="1" xfId="1" applyNumberFormat="1" applyFont="1" applyFill="1" applyBorder="1"/>
    <xf numFmtId="165" fontId="17" fillId="0" borderId="1" xfId="1" applyNumberFormat="1" applyFont="1" applyFill="1" applyBorder="1" applyAlignment="1">
      <alignment horizontal="right" wrapText="1"/>
    </xf>
    <xf numFmtId="165" fontId="16" fillId="0" borderId="1" xfId="1" applyNumberFormat="1" applyFont="1" applyFill="1" applyBorder="1" applyAlignment="1">
      <alignment horizontal="right" wrapText="1"/>
    </xf>
    <xf numFmtId="165" fontId="16" fillId="0" borderId="1" xfId="1" applyNumberFormat="1" applyFont="1" applyFill="1" applyBorder="1"/>
    <xf numFmtId="165" fontId="14" fillId="0" borderId="1" xfId="1" applyNumberFormat="1" applyFont="1" applyFill="1" applyBorder="1"/>
    <xf numFmtId="165" fontId="14" fillId="0" borderId="1" xfId="1" applyNumberFormat="1" applyFont="1" applyFill="1" applyBorder="1" applyAlignment="1">
      <alignment horizontal="right" wrapText="1"/>
    </xf>
    <xf numFmtId="165" fontId="16" fillId="0" borderId="1" xfId="1" applyNumberFormat="1" applyFont="1" applyFill="1" applyBorder="1" applyAlignment="1">
      <alignment wrapText="1"/>
    </xf>
    <xf numFmtId="165" fontId="14" fillId="0" borderId="1" xfId="1" applyNumberFormat="1" applyFont="1" applyFill="1" applyBorder="1" applyAlignment="1">
      <alignment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16" fillId="3" borderId="1" xfId="0" applyFont="1" applyFill="1" applyBorder="1"/>
    <xf numFmtId="0" fontId="21" fillId="3" borderId="2" xfId="0" applyFont="1" applyFill="1" applyBorder="1"/>
    <xf numFmtId="0" fontId="17" fillId="7" borderId="1" xfId="0" applyFont="1" applyFill="1" applyBorder="1" applyAlignment="1">
      <alignment horizontal="right" wrapText="1"/>
    </xf>
    <xf numFmtId="0" fontId="16" fillId="7" borderId="1" xfId="0" applyFont="1" applyFill="1" applyBorder="1" applyAlignment="1">
      <alignment horizontal="right" wrapText="1"/>
    </xf>
    <xf numFmtId="0" fontId="16" fillId="6" borderId="1" xfId="0" applyFont="1" applyFill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opLeftCell="A4" workbookViewId="0">
      <selection activeCell="C16" sqref="C16"/>
    </sheetView>
  </sheetViews>
  <sheetFormatPr defaultColWidth="8.6640625" defaultRowHeight="18.75" customHeight="1"/>
  <cols>
    <col min="1" max="1" width="57.109375" customWidth="1"/>
    <col min="2" max="9" width="17.88671875" customWidth="1"/>
  </cols>
  <sheetData>
    <row r="1" spans="1:12" ht="18.75" customHeight="1">
      <c r="A1" s="63" t="s">
        <v>27</v>
      </c>
      <c r="B1" s="64"/>
      <c r="C1" s="64"/>
      <c r="D1" s="64"/>
      <c r="E1" s="64"/>
      <c r="F1" s="64"/>
      <c r="G1" s="65"/>
      <c r="H1" s="4"/>
    </row>
    <row r="2" spans="1:12" ht="18.75" customHeight="1">
      <c r="A2" s="4"/>
      <c r="B2" s="4"/>
      <c r="C2" s="4"/>
      <c r="D2" s="4"/>
      <c r="E2" s="4"/>
      <c r="F2" s="4"/>
      <c r="G2" s="4"/>
      <c r="H2" s="4"/>
    </row>
    <row r="3" spans="1:12" ht="18.75" customHeight="1">
      <c r="A3" s="32" t="s">
        <v>50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44</v>
      </c>
      <c r="H3" s="3" t="s">
        <v>49</v>
      </c>
      <c r="I3" s="3" t="s">
        <v>70</v>
      </c>
    </row>
    <row r="4" spans="1:12" ht="18.75" customHeight="1">
      <c r="A4" s="33" t="s">
        <v>5</v>
      </c>
      <c r="B4" s="2"/>
      <c r="C4" s="2"/>
      <c r="D4" s="2"/>
      <c r="E4" s="2"/>
      <c r="F4" s="2"/>
      <c r="G4" s="2"/>
      <c r="H4" s="2"/>
      <c r="I4" s="2"/>
    </row>
    <row r="5" spans="1:12" ht="18.75" customHeight="1">
      <c r="A5" s="34" t="s">
        <v>6</v>
      </c>
      <c r="B5" s="38">
        <v>348166</v>
      </c>
      <c r="C5" s="38">
        <v>600003</v>
      </c>
      <c r="D5" s="38">
        <v>928302</v>
      </c>
      <c r="E5" s="38">
        <v>1909438</v>
      </c>
      <c r="F5" s="38">
        <v>2153341</v>
      </c>
      <c r="G5" s="39">
        <v>510112</v>
      </c>
      <c r="H5" s="22">
        <v>731673</v>
      </c>
      <c r="I5" s="40">
        <v>1944175</v>
      </c>
      <c r="L5" s="1"/>
    </row>
    <row r="6" spans="1:12" ht="18.75" customHeight="1">
      <c r="A6" s="34" t="s">
        <v>7</v>
      </c>
      <c r="B6" s="38">
        <v>4065051</v>
      </c>
      <c r="C6" s="38">
        <v>4854924</v>
      </c>
      <c r="D6" s="38">
        <v>9498071</v>
      </c>
      <c r="E6" s="38">
        <v>12667426</v>
      </c>
      <c r="F6" s="38">
        <v>12614938</v>
      </c>
      <c r="G6" s="39">
        <v>12434154</v>
      </c>
      <c r="H6" s="22">
        <v>12688053</v>
      </c>
      <c r="I6" s="40">
        <v>13072359</v>
      </c>
    </row>
    <row r="7" spans="1:12" ht="18.75" customHeight="1">
      <c r="A7" s="34" t="s">
        <v>9</v>
      </c>
      <c r="B7" s="38">
        <v>250249</v>
      </c>
      <c r="C7" s="38">
        <v>274112</v>
      </c>
      <c r="D7" s="38">
        <v>296571</v>
      </c>
      <c r="E7" s="38">
        <v>274294</v>
      </c>
      <c r="F7" s="38">
        <v>285665</v>
      </c>
      <c r="G7" s="39">
        <v>280376</v>
      </c>
      <c r="H7" s="22">
        <v>305122</v>
      </c>
      <c r="I7" s="40">
        <v>366272</v>
      </c>
    </row>
    <row r="8" spans="1:12" ht="18.75" customHeight="1">
      <c r="A8" s="34" t="s">
        <v>10</v>
      </c>
      <c r="B8" s="38">
        <v>392</v>
      </c>
      <c r="C8" s="38">
        <v>349</v>
      </c>
      <c r="D8" s="38">
        <v>17506</v>
      </c>
      <c r="E8" s="38">
        <v>116560</v>
      </c>
      <c r="F8" s="38">
        <v>22756</v>
      </c>
      <c r="G8" s="39">
        <v>30557</v>
      </c>
      <c r="H8" s="22">
        <v>24982</v>
      </c>
      <c r="I8" s="40">
        <v>23661</v>
      </c>
    </row>
    <row r="9" spans="1:12" ht="18.75" customHeight="1">
      <c r="A9" s="34" t="s">
        <v>11</v>
      </c>
      <c r="B9" s="38">
        <v>51988</v>
      </c>
      <c r="C9" s="38">
        <v>283090</v>
      </c>
      <c r="D9" s="38">
        <f>81000+299906</f>
        <v>380906</v>
      </c>
      <c r="E9" s="38">
        <v>427204</v>
      </c>
      <c r="F9" s="38">
        <v>533973</v>
      </c>
      <c r="G9" s="39">
        <v>668190</v>
      </c>
      <c r="H9" s="22">
        <v>825786</v>
      </c>
      <c r="I9" s="40">
        <v>402563</v>
      </c>
    </row>
    <row r="10" spans="1:12" ht="18.75" customHeight="1">
      <c r="A10" s="35" t="s">
        <v>12</v>
      </c>
      <c r="B10" s="23">
        <f>SUM(B5:B9)</f>
        <v>4715846</v>
      </c>
      <c r="C10" s="23">
        <f t="shared" ref="C10:I10" si="0">SUM(C5:C9)</f>
        <v>6012478</v>
      </c>
      <c r="D10" s="23">
        <f t="shared" si="0"/>
        <v>11121356</v>
      </c>
      <c r="E10" s="23">
        <f t="shared" si="0"/>
        <v>15394922</v>
      </c>
      <c r="F10" s="23">
        <f t="shared" si="0"/>
        <v>15610673</v>
      </c>
      <c r="G10" s="23">
        <f t="shared" si="0"/>
        <v>13923389</v>
      </c>
      <c r="H10" s="23">
        <f t="shared" si="0"/>
        <v>14575616</v>
      </c>
      <c r="I10" s="23">
        <f t="shared" si="0"/>
        <v>15809030</v>
      </c>
    </row>
    <row r="11" spans="1:12" ht="18.75" customHeight="1">
      <c r="A11" s="36"/>
      <c r="B11" s="24"/>
      <c r="C11" s="24"/>
      <c r="D11" s="24"/>
      <c r="E11" s="24"/>
      <c r="F11" s="24"/>
      <c r="G11" s="24"/>
      <c r="H11" s="24"/>
      <c r="I11" s="24"/>
    </row>
    <row r="12" spans="1:12" ht="18.75" customHeight="1">
      <c r="A12" s="33" t="s">
        <v>13</v>
      </c>
      <c r="B12" s="25"/>
      <c r="C12" s="25"/>
      <c r="D12" s="25"/>
      <c r="E12" s="25"/>
      <c r="F12" s="25"/>
      <c r="G12" s="26"/>
      <c r="H12" s="27"/>
      <c r="I12" s="27"/>
    </row>
    <row r="13" spans="1:12" ht="18.75" customHeight="1">
      <c r="A13" s="34" t="s">
        <v>14</v>
      </c>
      <c r="B13" s="38">
        <v>182090</v>
      </c>
      <c r="C13" s="38">
        <v>471194</v>
      </c>
      <c r="D13" s="38">
        <v>1733823</v>
      </c>
      <c r="E13" s="38">
        <v>1485584</v>
      </c>
      <c r="F13" s="38">
        <v>882299</v>
      </c>
      <c r="G13" s="41">
        <v>379391</v>
      </c>
      <c r="H13" s="22">
        <v>119995</v>
      </c>
      <c r="I13" s="40">
        <v>37844</v>
      </c>
    </row>
    <row r="14" spans="1:12" ht="18.75" customHeight="1">
      <c r="A14" s="34" t="s">
        <v>15</v>
      </c>
      <c r="B14" s="38">
        <v>187532</v>
      </c>
      <c r="C14" s="38">
        <v>174114</v>
      </c>
      <c r="D14" s="38">
        <v>172852</v>
      </c>
      <c r="E14" s="38">
        <v>162840</v>
      </c>
      <c r="F14" s="38">
        <v>217768</v>
      </c>
      <c r="G14" s="41">
        <v>212901</v>
      </c>
      <c r="H14" s="22">
        <v>212201</v>
      </c>
      <c r="I14" s="22">
        <v>209291</v>
      </c>
    </row>
    <row r="15" spans="1:12" ht="18.75" customHeight="1">
      <c r="A15" s="34" t="s">
        <v>16</v>
      </c>
      <c r="B15" s="38">
        <v>88058</v>
      </c>
      <c r="C15" s="38">
        <v>151674</v>
      </c>
      <c r="D15" s="38">
        <v>73306</v>
      </c>
      <c r="E15" s="38">
        <v>171621</v>
      </c>
      <c r="F15" s="38" t="s">
        <v>8</v>
      </c>
      <c r="G15" s="38">
        <v>0</v>
      </c>
      <c r="H15" s="38">
        <v>0</v>
      </c>
      <c r="I15" s="38">
        <v>0</v>
      </c>
    </row>
    <row r="16" spans="1:12" ht="18.75" customHeight="1">
      <c r="A16" s="34" t="s">
        <v>17</v>
      </c>
      <c r="B16" s="38">
        <v>481058</v>
      </c>
      <c r="C16" s="38">
        <v>552428</v>
      </c>
      <c r="D16" s="38">
        <v>1078183</v>
      </c>
      <c r="E16" s="38">
        <v>1528591</v>
      </c>
      <c r="F16" s="38">
        <v>1238137</v>
      </c>
      <c r="G16" s="41">
        <v>1065346</v>
      </c>
      <c r="H16" s="22">
        <v>974139</v>
      </c>
      <c r="I16" s="40">
        <v>1154985</v>
      </c>
    </row>
    <row r="17" spans="1:9" ht="18.75" customHeight="1">
      <c r="A17" s="34" t="s">
        <v>18</v>
      </c>
      <c r="B17" s="38">
        <v>49928</v>
      </c>
      <c r="C17" s="38">
        <v>35732</v>
      </c>
      <c r="D17" s="38">
        <v>48200</v>
      </c>
      <c r="E17" s="38">
        <v>43532</v>
      </c>
      <c r="F17" s="38">
        <v>43378</v>
      </c>
      <c r="G17" s="41">
        <v>50583</v>
      </c>
      <c r="H17" s="22">
        <v>52143</v>
      </c>
      <c r="I17" s="22">
        <v>52699</v>
      </c>
    </row>
    <row r="18" spans="1:9" ht="18.75" customHeight="1">
      <c r="A18" s="34" t="s">
        <v>19</v>
      </c>
      <c r="B18" s="38">
        <v>105619</v>
      </c>
      <c r="C18" s="38">
        <v>122537</v>
      </c>
      <c r="D18" s="38">
        <v>309327</v>
      </c>
      <c r="E18" s="38">
        <v>576240</v>
      </c>
      <c r="F18" s="38">
        <v>1311268</v>
      </c>
      <c r="G18" s="41">
        <v>338468</v>
      </c>
      <c r="H18" s="22">
        <v>596440</v>
      </c>
      <c r="I18" s="22">
        <v>1885097</v>
      </c>
    </row>
    <row r="19" spans="1:9" ht="18.75" customHeight="1">
      <c r="A19" s="35" t="s">
        <v>20</v>
      </c>
      <c r="B19" s="23">
        <f>SUM(B13:B18)</f>
        <v>1094285</v>
      </c>
      <c r="C19" s="23">
        <f t="shared" ref="C19:I19" si="1">SUM(C13:C18)</f>
        <v>1507679</v>
      </c>
      <c r="D19" s="23">
        <f t="shared" si="1"/>
        <v>3415691</v>
      </c>
      <c r="E19" s="23">
        <f t="shared" si="1"/>
        <v>3968408</v>
      </c>
      <c r="F19" s="23">
        <f t="shared" si="1"/>
        <v>3692850</v>
      </c>
      <c r="G19" s="42">
        <f t="shared" si="1"/>
        <v>2046689</v>
      </c>
      <c r="H19" s="28">
        <f t="shared" si="1"/>
        <v>1954918</v>
      </c>
      <c r="I19" s="43">
        <f t="shared" si="1"/>
        <v>3339916</v>
      </c>
    </row>
    <row r="20" spans="1:9" ht="18.75" customHeight="1">
      <c r="A20" s="37"/>
      <c r="B20" s="29"/>
      <c r="C20" s="29"/>
      <c r="D20" s="29"/>
      <c r="E20" s="29"/>
      <c r="F20" s="29"/>
      <c r="G20" s="29"/>
      <c r="H20" s="24"/>
      <c r="I20" s="24"/>
    </row>
    <row r="21" spans="1:9" ht="18.75" customHeight="1">
      <c r="A21" s="33" t="s">
        <v>21</v>
      </c>
      <c r="B21" s="30"/>
      <c r="C21" s="30"/>
      <c r="D21" s="30"/>
      <c r="E21" s="30"/>
      <c r="F21" s="30"/>
      <c r="G21" s="31"/>
      <c r="H21" s="27"/>
      <c r="I21" s="27"/>
    </row>
    <row r="22" spans="1:9" ht="18.75" customHeight="1">
      <c r="A22" s="34" t="s">
        <v>71</v>
      </c>
      <c r="B22" s="41">
        <v>10000</v>
      </c>
      <c r="C22" s="41">
        <v>10000</v>
      </c>
      <c r="D22" s="41">
        <v>10000</v>
      </c>
      <c r="E22" s="41">
        <v>10000</v>
      </c>
      <c r="F22" s="41">
        <v>10000</v>
      </c>
      <c r="G22" s="39">
        <v>10000</v>
      </c>
      <c r="H22" s="22">
        <v>10000</v>
      </c>
      <c r="I22" s="22">
        <v>10000</v>
      </c>
    </row>
    <row r="23" spans="1:9" ht="18.75" customHeight="1">
      <c r="A23" s="34" t="s">
        <v>22</v>
      </c>
      <c r="B23" s="41">
        <v>3611561</v>
      </c>
      <c r="C23" s="41">
        <v>4494799</v>
      </c>
      <c r="D23" s="41">
        <v>7696334</v>
      </c>
      <c r="E23" s="41">
        <v>11417281</v>
      </c>
      <c r="F23" s="41">
        <v>11908648</v>
      </c>
      <c r="G23" s="39">
        <v>11867617</v>
      </c>
      <c r="H23" s="22">
        <v>12611774</v>
      </c>
      <c r="I23" s="40">
        <v>12460261</v>
      </c>
    </row>
    <row r="24" spans="1:9" ht="18.75" customHeight="1">
      <c r="A24" s="35" t="s">
        <v>23</v>
      </c>
      <c r="B24" s="42">
        <f>B22+B23</f>
        <v>3621561</v>
      </c>
      <c r="C24" s="42">
        <f t="shared" ref="C24:I24" si="2">C22+C23</f>
        <v>4504799</v>
      </c>
      <c r="D24" s="42">
        <f t="shared" si="2"/>
        <v>7706334</v>
      </c>
      <c r="E24" s="42">
        <f t="shared" si="2"/>
        <v>11427281</v>
      </c>
      <c r="F24" s="42">
        <f t="shared" si="2"/>
        <v>11918648</v>
      </c>
      <c r="G24" s="44">
        <f t="shared" si="2"/>
        <v>11877617</v>
      </c>
      <c r="H24" s="28">
        <f t="shared" si="2"/>
        <v>12621774</v>
      </c>
      <c r="I24" s="28">
        <f t="shared" si="2"/>
        <v>12470261</v>
      </c>
    </row>
    <row r="25" spans="1:9" ht="18.75" customHeight="1">
      <c r="A25" s="34" t="s">
        <v>24</v>
      </c>
      <c r="B25" s="41">
        <v>0</v>
      </c>
      <c r="C25" s="41">
        <v>0</v>
      </c>
      <c r="D25" s="41">
        <v>-669</v>
      </c>
      <c r="E25" s="41">
        <v>-767</v>
      </c>
      <c r="F25" s="41">
        <v>-825</v>
      </c>
      <c r="G25" s="39">
        <v>-917</v>
      </c>
      <c r="H25" s="22">
        <v>-1076</v>
      </c>
      <c r="I25" s="41">
        <v>-1147</v>
      </c>
    </row>
    <row r="26" spans="1:9" ht="18.75" customHeight="1">
      <c r="A26" s="35" t="s">
        <v>25</v>
      </c>
      <c r="B26" s="42">
        <f>B24+B25</f>
        <v>3621561</v>
      </c>
      <c r="C26" s="42">
        <f t="shared" ref="C26:I26" si="3">C24+C25</f>
        <v>4504799</v>
      </c>
      <c r="D26" s="42">
        <f t="shared" si="3"/>
        <v>7705665</v>
      </c>
      <c r="E26" s="42">
        <f t="shared" si="3"/>
        <v>11426514</v>
      </c>
      <c r="F26" s="42">
        <f t="shared" si="3"/>
        <v>11917823</v>
      </c>
      <c r="G26" s="44">
        <f t="shared" si="3"/>
        <v>11876700</v>
      </c>
      <c r="H26" s="28">
        <f t="shared" si="3"/>
        <v>12620698</v>
      </c>
      <c r="I26" s="43">
        <f t="shared" si="3"/>
        <v>12469114</v>
      </c>
    </row>
    <row r="27" spans="1:9" ht="18.75" customHeight="1">
      <c r="A27" s="35" t="s">
        <v>26</v>
      </c>
      <c r="B27" s="42">
        <f>B26+B19</f>
        <v>4715846</v>
      </c>
      <c r="C27" s="42">
        <f t="shared" ref="C27:I27" si="4">C26+C19</f>
        <v>6012478</v>
      </c>
      <c r="D27" s="42">
        <f t="shared" si="4"/>
        <v>11121356</v>
      </c>
      <c r="E27" s="42">
        <f t="shared" si="4"/>
        <v>15394922</v>
      </c>
      <c r="F27" s="42">
        <f t="shared" si="4"/>
        <v>15610673</v>
      </c>
      <c r="G27" s="44">
        <f t="shared" si="4"/>
        <v>13923389</v>
      </c>
      <c r="H27" s="28">
        <f t="shared" si="4"/>
        <v>14575616</v>
      </c>
      <c r="I27" s="28">
        <f t="shared" si="4"/>
        <v>15809030</v>
      </c>
    </row>
    <row r="29" spans="1:9" ht="18.75" customHeight="1">
      <c r="B29" s="13"/>
      <c r="C29" s="13"/>
      <c r="D29" s="13"/>
      <c r="E29" s="13"/>
      <c r="F29" s="13"/>
      <c r="G29" s="13"/>
      <c r="H29" s="13"/>
      <c r="I29" s="1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D230-5941-45DB-9487-63824B49F3EA}">
  <dimension ref="A1:J17"/>
  <sheetViews>
    <sheetView workbookViewId="0">
      <selection activeCell="A3" sqref="A3"/>
    </sheetView>
  </sheetViews>
  <sheetFormatPr defaultColWidth="8.6640625" defaultRowHeight="14.4"/>
  <cols>
    <col min="1" max="1" width="50.33203125" customWidth="1"/>
    <col min="2" max="8" width="15.44140625" customWidth="1"/>
  </cols>
  <sheetData>
    <row r="1" spans="1:8" ht="57.45" customHeight="1">
      <c r="A1" s="66" t="s">
        <v>43</v>
      </c>
      <c r="B1" s="66"/>
      <c r="C1" s="66"/>
      <c r="D1" s="66"/>
      <c r="E1" s="66"/>
      <c r="F1" s="67"/>
    </row>
    <row r="3" spans="1:8">
      <c r="A3" s="21" t="s">
        <v>28</v>
      </c>
      <c r="B3" s="5" t="s">
        <v>29</v>
      </c>
      <c r="C3" s="5" t="s">
        <v>30</v>
      </c>
      <c r="D3" s="5" t="s">
        <v>31</v>
      </c>
      <c r="E3" s="5" t="s">
        <v>32</v>
      </c>
      <c r="F3" s="5" t="s">
        <v>45</v>
      </c>
      <c r="G3" s="5" t="s">
        <v>48</v>
      </c>
      <c r="H3" s="5" t="s">
        <v>69</v>
      </c>
    </row>
    <row r="4" spans="1:8" ht="24">
      <c r="A4" s="45" t="s">
        <v>72</v>
      </c>
      <c r="B4" s="50">
        <v>8260607</v>
      </c>
      <c r="C4" s="50">
        <v>13766054</v>
      </c>
      <c r="D4" s="50">
        <v>21570286</v>
      </c>
      <c r="E4" s="50">
        <v>18669241</v>
      </c>
      <c r="F4" s="50">
        <v>4471540</v>
      </c>
      <c r="G4" s="48">
        <v>4564147</v>
      </c>
      <c r="H4" s="43">
        <v>4677481</v>
      </c>
    </row>
    <row r="5" spans="1:8">
      <c r="A5" s="46" t="s">
        <v>33</v>
      </c>
      <c r="B5" s="51">
        <v>-57200</v>
      </c>
      <c r="C5" s="51">
        <v>-194244</v>
      </c>
      <c r="D5" s="51">
        <v>-277445</v>
      </c>
      <c r="E5" s="51">
        <v>-207765</v>
      </c>
      <c r="F5" s="52">
        <v>-29066</v>
      </c>
      <c r="G5" s="49">
        <v>-17964</v>
      </c>
      <c r="H5" s="40">
        <v>-9194</v>
      </c>
    </row>
    <row r="6" spans="1:8">
      <c r="A6" s="45" t="s">
        <v>34</v>
      </c>
      <c r="B6" s="50">
        <f>B4+B5</f>
        <v>8203407</v>
      </c>
      <c r="C6" s="50">
        <f t="shared" ref="C6:H6" si="0">C4+C5</f>
        <v>13571810</v>
      </c>
      <c r="D6" s="50">
        <f t="shared" si="0"/>
        <v>21292841</v>
      </c>
      <c r="E6" s="50">
        <f t="shared" si="0"/>
        <v>18461476</v>
      </c>
      <c r="F6" s="50">
        <f t="shared" si="0"/>
        <v>4442474</v>
      </c>
      <c r="G6" s="50">
        <f t="shared" si="0"/>
        <v>4546183</v>
      </c>
      <c r="H6" s="50">
        <f t="shared" si="0"/>
        <v>4668287</v>
      </c>
    </row>
    <row r="7" spans="1:8">
      <c r="A7" s="46" t="s">
        <v>35</v>
      </c>
      <c r="B7" s="51">
        <v>-3980461</v>
      </c>
      <c r="C7" s="51">
        <v>-4524401</v>
      </c>
      <c r="D7" s="51">
        <v>-8871391</v>
      </c>
      <c r="E7" s="51">
        <v>-3921385</v>
      </c>
      <c r="F7" s="51">
        <v>-1898178</v>
      </c>
      <c r="G7" s="49">
        <v>-1139489</v>
      </c>
      <c r="H7" s="40">
        <v>-1373623</v>
      </c>
    </row>
    <row r="8" spans="1:8" ht="24">
      <c r="A8" s="45" t="s">
        <v>47</v>
      </c>
      <c r="B8" s="50">
        <f>B6+B7</f>
        <v>4222946</v>
      </c>
      <c r="C8" s="50">
        <f t="shared" ref="C8:H8" si="1">C6+C7</f>
        <v>9047409</v>
      </c>
      <c r="D8" s="50">
        <f t="shared" si="1"/>
        <v>12421450</v>
      </c>
      <c r="E8" s="50">
        <f t="shared" si="1"/>
        <v>14540091</v>
      </c>
      <c r="F8" s="50">
        <f t="shared" si="1"/>
        <v>2544296</v>
      </c>
      <c r="G8" s="50">
        <f t="shared" si="1"/>
        <v>3406694</v>
      </c>
      <c r="H8" s="50">
        <f t="shared" si="1"/>
        <v>3294664</v>
      </c>
    </row>
    <row r="9" spans="1:8">
      <c r="A9" s="46" t="s">
        <v>36</v>
      </c>
      <c r="B9" s="51">
        <v>162261</v>
      </c>
      <c r="C9" s="51">
        <v>93490</v>
      </c>
      <c r="D9" s="51">
        <v>157263</v>
      </c>
      <c r="E9" s="51">
        <v>222715</v>
      </c>
      <c r="F9" s="51">
        <v>39894</v>
      </c>
      <c r="G9" s="49">
        <v>68321</v>
      </c>
      <c r="H9" s="40">
        <v>104272</v>
      </c>
    </row>
    <row r="10" spans="1:8">
      <c r="A10" s="46" t="s">
        <v>37</v>
      </c>
      <c r="B10" s="51">
        <v>-306063</v>
      </c>
      <c r="C10" s="51">
        <v>-516559</v>
      </c>
      <c r="D10" s="51">
        <v>-547914</v>
      </c>
      <c r="E10" s="51">
        <v>-462127</v>
      </c>
      <c r="F10" s="51">
        <v>-109200</v>
      </c>
      <c r="G10" s="49">
        <v>-124645</v>
      </c>
      <c r="H10" s="40">
        <v>-140565</v>
      </c>
    </row>
    <row r="11" spans="1:8">
      <c r="A11" s="46" t="s">
        <v>38</v>
      </c>
      <c r="B11" s="51">
        <v>-1763432</v>
      </c>
      <c r="C11" s="51">
        <v>-3768785</v>
      </c>
      <c r="D11" s="51">
        <v>-4535321</v>
      </c>
      <c r="E11" s="51">
        <v>-5902167</v>
      </c>
      <c r="F11" s="51">
        <v>-1790746</v>
      </c>
      <c r="G11" s="49">
        <v>-1824779</v>
      </c>
      <c r="H11" s="40">
        <v>-1654554</v>
      </c>
    </row>
    <row r="12" spans="1:8">
      <c r="A12" s="46" t="s">
        <v>39</v>
      </c>
      <c r="B12" s="51">
        <v>-127</v>
      </c>
      <c r="C12" s="51">
        <v>29</v>
      </c>
      <c r="D12" s="51">
        <v>-3593</v>
      </c>
      <c r="E12" s="51">
        <v>-2674</v>
      </c>
      <c r="F12" s="52">
        <v>0</v>
      </c>
      <c r="G12" s="49">
        <v>-25</v>
      </c>
      <c r="H12" s="53">
        <v>-2851</v>
      </c>
    </row>
    <row r="13" spans="1:8">
      <c r="A13" s="46" t="s">
        <v>40</v>
      </c>
      <c r="B13" s="51">
        <v>-237828</v>
      </c>
      <c r="C13" s="51">
        <v>-69349</v>
      </c>
      <c r="D13" s="51">
        <v>-298446</v>
      </c>
      <c r="E13" s="51">
        <v>-594711</v>
      </c>
      <c r="F13" s="51">
        <v>-90395</v>
      </c>
      <c r="G13" s="49">
        <v>-76060</v>
      </c>
      <c r="H13" s="53">
        <v>-882</v>
      </c>
    </row>
    <row r="14" spans="1:8" ht="38.4" customHeight="1">
      <c r="A14" s="45" t="s">
        <v>41</v>
      </c>
      <c r="B14" s="50">
        <f>SUM(B8:B13)</f>
        <v>2077757</v>
      </c>
      <c r="C14" s="50">
        <f t="shared" ref="C14:H14" si="2">SUM(C8:C13)</f>
        <v>4786235</v>
      </c>
      <c r="D14" s="50">
        <f t="shared" si="2"/>
        <v>7193439</v>
      </c>
      <c r="E14" s="50">
        <f t="shared" si="2"/>
        <v>7801127</v>
      </c>
      <c r="F14" s="50">
        <f t="shared" si="2"/>
        <v>593849</v>
      </c>
      <c r="G14" s="50">
        <f t="shared" si="2"/>
        <v>1449506</v>
      </c>
      <c r="H14" s="50">
        <f t="shared" si="2"/>
        <v>1600084</v>
      </c>
    </row>
    <row r="15" spans="1:8">
      <c r="A15" s="46" t="s">
        <v>42</v>
      </c>
      <c r="B15" s="51">
        <v>-401186</v>
      </c>
      <c r="C15" s="51">
        <v>-996660</v>
      </c>
      <c r="D15" s="51">
        <v>-1437297</v>
      </c>
      <c r="E15" s="51">
        <v>-1712356</v>
      </c>
      <c r="F15" s="51">
        <v>-134972</v>
      </c>
      <c r="G15" s="49">
        <v>-247508</v>
      </c>
      <c r="H15" s="53">
        <v>-549668</v>
      </c>
    </row>
    <row r="16" spans="1:8">
      <c r="A16" s="45" t="s">
        <v>46</v>
      </c>
      <c r="B16" s="50">
        <f>SUM(B14:B15)</f>
        <v>1676571</v>
      </c>
      <c r="C16" s="50">
        <f t="shared" ref="C16:H16" si="3">SUM(C14:C15)</f>
        <v>3789575</v>
      </c>
      <c r="D16" s="50">
        <f t="shared" si="3"/>
        <v>5756142</v>
      </c>
      <c r="E16" s="50">
        <f t="shared" si="3"/>
        <v>6088771</v>
      </c>
      <c r="F16" s="50">
        <f t="shared" si="3"/>
        <v>458877</v>
      </c>
      <c r="G16" s="50">
        <f t="shared" si="3"/>
        <v>1201998</v>
      </c>
      <c r="H16" s="50">
        <f t="shared" si="3"/>
        <v>1050416</v>
      </c>
    </row>
    <row r="17" spans="1:10">
      <c r="A17" s="47"/>
      <c r="J17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08A7-BF0B-4A60-AE67-39EB1FA6E29D}">
  <dimension ref="A2:S16"/>
  <sheetViews>
    <sheetView tabSelected="1" workbookViewId="0">
      <selection activeCell="E22" sqref="E22"/>
    </sheetView>
  </sheetViews>
  <sheetFormatPr defaultRowHeight="14.4" outlineLevelCol="1"/>
  <cols>
    <col min="1" max="1" width="31" customWidth="1"/>
    <col min="2" max="2" width="14.88671875" customWidth="1"/>
    <col min="3" max="4" width="14.5546875" customWidth="1"/>
    <col min="5" max="5" width="14.33203125" customWidth="1"/>
    <col min="6" max="7" width="14.6640625" customWidth="1"/>
    <col min="8" max="8" width="14.88671875" customWidth="1"/>
    <col min="9" max="9" width="17.6640625" hidden="1" customWidth="1" outlineLevel="1"/>
    <col min="10" max="10" width="17.5546875" hidden="1" customWidth="1" outlineLevel="1"/>
    <col min="11" max="11" width="0" hidden="1" customWidth="1" outlineLevel="1"/>
    <col min="12" max="12" width="14" customWidth="1" collapsed="1"/>
    <col min="13" max="13" width="14.109375" customWidth="1"/>
  </cols>
  <sheetData>
    <row r="2" spans="1:19">
      <c r="A2" s="6" t="s">
        <v>73</v>
      </c>
      <c r="B2" s="7" t="s">
        <v>63</v>
      </c>
      <c r="C2" s="8" t="s">
        <v>64</v>
      </c>
      <c r="D2" s="8" t="s">
        <v>65</v>
      </c>
      <c r="E2" s="7" t="s">
        <v>66</v>
      </c>
      <c r="F2" s="7" t="s">
        <v>52</v>
      </c>
      <c r="G2" s="7" t="s">
        <v>51</v>
      </c>
      <c r="H2" s="7" t="s">
        <v>68</v>
      </c>
      <c r="I2" s="20" t="s">
        <v>67</v>
      </c>
      <c r="L2" s="69" t="s">
        <v>74</v>
      </c>
      <c r="M2" s="69" t="s">
        <v>75</v>
      </c>
    </row>
    <row r="3" spans="1:19">
      <c r="A3" s="9" t="s">
        <v>53</v>
      </c>
      <c r="B3" s="56">
        <v>16907052</v>
      </c>
      <c r="C3" s="56">
        <v>38617640</v>
      </c>
      <c r="D3" s="56">
        <v>51912192</v>
      </c>
      <c r="E3" s="56">
        <v>53065235</v>
      </c>
      <c r="F3" s="56">
        <v>13651447.880999999</v>
      </c>
      <c r="G3" s="56">
        <v>13857103.710000001</v>
      </c>
      <c r="H3" s="56">
        <v>13400222.409000002</v>
      </c>
      <c r="I3" s="12">
        <v>27508552</v>
      </c>
      <c r="J3" s="13">
        <v>13857104.119000001</v>
      </c>
      <c r="K3" s="13">
        <v>0</v>
      </c>
      <c r="L3" s="70" t="s">
        <v>76</v>
      </c>
      <c r="M3" s="70" t="s">
        <v>77</v>
      </c>
      <c r="N3" s="13"/>
      <c r="O3" s="13"/>
      <c r="P3" s="13"/>
      <c r="Q3" s="13"/>
      <c r="R3" s="13"/>
      <c r="S3" s="13"/>
    </row>
    <row r="4" spans="1:19">
      <c r="A4" s="9" t="s">
        <v>54</v>
      </c>
      <c r="B4" s="57">
        <v>2226732</v>
      </c>
      <c r="C4" s="57">
        <v>4862643</v>
      </c>
      <c r="D4" s="57">
        <v>5100996</v>
      </c>
      <c r="E4" s="57">
        <v>3792227</v>
      </c>
      <c r="F4" s="57">
        <v>1270190.5</v>
      </c>
      <c r="G4" s="57">
        <v>1228685.5</v>
      </c>
      <c r="H4" s="57">
        <v>1048340</v>
      </c>
      <c r="I4" s="12">
        <v>2498876</v>
      </c>
      <c r="J4" s="13">
        <v>1228685.5</v>
      </c>
      <c r="K4" s="13">
        <v>0</v>
      </c>
      <c r="L4" s="71" t="s">
        <v>79</v>
      </c>
      <c r="M4" s="71" t="s">
        <v>78</v>
      </c>
    </row>
    <row r="5" spans="1:19">
      <c r="A5" s="9" t="s">
        <v>55</v>
      </c>
      <c r="B5" s="57">
        <v>14680320</v>
      </c>
      <c r="C5" s="57">
        <v>33754997</v>
      </c>
      <c r="D5" s="57">
        <v>46811196</v>
      </c>
      <c r="E5" s="57">
        <v>49273008</v>
      </c>
      <c r="F5" s="57">
        <v>12381257.380999999</v>
      </c>
      <c r="G5" s="57">
        <v>12628418.210000001</v>
      </c>
      <c r="H5" s="57">
        <v>12351883.409000002</v>
      </c>
      <c r="I5" s="12">
        <v>25009676</v>
      </c>
      <c r="J5" s="13">
        <v>12628418.619000001</v>
      </c>
      <c r="K5" s="13">
        <v>0</v>
      </c>
      <c r="L5" s="72" t="s">
        <v>80</v>
      </c>
      <c r="M5" s="72" t="s">
        <v>81</v>
      </c>
    </row>
    <row r="6" spans="1:19">
      <c r="A6" s="10"/>
      <c r="B6" s="15"/>
      <c r="C6" s="54"/>
      <c r="D6" s="55"/>
      <c r="E6" s="18"/>
      <c r="F6" s="18"/>
      <c r="G6" s="18"/>
      <c r="H6" s="15"/>
      <c r="I6" s="12"/>
      <c r="J6" s="11"/>
      <c r="L6" s="68"/>
      <c r="M6" s="68"/>
    </row>
    <row r="7" spans="1:19">
      <c r="A7" s="9" t="s">
        <v>56</v>
      </c>
      <c r="B7" s="57">
        <v>16767394</v>
      </c>
      <c r="C7" s="57">
        <v>37663354</v>
      </c>
      <c r="D7" s="57">
        <v>46333521</v>
      </c>
      <c r="E7" s="57">
        <v>42526149</v>
      </c>
      <c r="F7" s="57">
        <v>10305680</v>
      </c>
      <c r="G7" s="57">
        <v>9102695</v>
      </c>
      <c r="H7" s="57">
        <v>7845879</v>
      </c>
      <c r="I7" s="12">
        <v>19408375</v>
      </c>
      <c r="J7" s="13">
        <v>9102695</v>
      </c>
      <c r="K7" s="13">
        <v>0</v>
      </c>
      <c r="L7" s="71" t="s">
        <v>82</v>
      </c>
      <c r="M7" s="71" t="s">
        <v>83</v>
      </c>
    </row>
    <row r="8" spans="1:19">
      <c r="A8" s="9" t="s">
        <v>57</v>
      </c>
      <c r="B8" s="57">
        <v>139658</v>
      </c>
      <c r="C8" s="57">
        <v>954286</v>
      </c>
      <c r="D8" s="57">
        <v>5578671</v>
      </c>
      <c r="E8" s="57">
        <v>10449380</v>
      </c>
      <c r="F8" s="57">
        <v>3292410.5</v>
      </c>
      <c r="G8" s="57">
        <v>4753741.5</v>
      </c>
      <c r="H8" s="17">
        <v>5554343</v>
      </c>
      <c r="I8" s="12">
        <v>8046152</v>
      </c>
      <c r="J8" s="13">
        <v>4753741.5</v>
      </c>
      <c r="K8" s="19">
        <v>0</v>
      </c>
      <c r="L8" s="71" t="s">
        <v>84</v>
      </c>
      <c r="M8" s="71" t="s">
        <v>85</v>
      </c>
    </row>
    <row r="9" spans="1:19">
      <c r="A9" s="9" t="s">
        <v>58</v>
      </c>
      <c r="B9" s="57">
        <v>0</v>
      </c>
      <c r="C9" s="58">
        <v>0</v>
      </c>
      <c r="D9" s="59">
        <v>0</v>
      </c>
      <c r="E9" s="60">
        <v>89707</v>
      </c>
      <c r="F9" s="60">
        <v>53357.381000000001</v>
      </c>
      <c r="G9" s="60">
        <v>667.21</v>
      </c>
      <c r="H9" s="57">
        <v>0.40899999999874126</v>
      </c>
      <c r="I9" s="12">
        <v>54025</v>
      </c>
      <c r="J9" s="13">
        <v>667.61899999999878</v>
      </c>
      <c r="K9" s="13">
        <v>0</v>
      </c>
      <c r="L9" s="71" t="s">
        <v>86</v>
      </c>
      <c r="M9" s="71" t="s">
        <v>87</v>
      </c>
    </row>
    <row r="10" spans="1:19">
      <c r="A10" s="10"/>
      <c r="B10" s="15"/>
      <c r="C10" s="54"/>
      <c r="D10" s="55"/>
      <c r="E10" s="18"/>
      <c r="F10" s="18"/>
      <c r="G10" s="18"/>
      <c r="H10" s="15"/>
      <c r="I10" s="12"/>
      <c r="J10" s="11"/>
      <c r="L10" s="68"/>
      <c r="M10" s="68"/>
    </row>
    <row r="11" spans="1:19">
      <c r="A11" s="9" t="s">
        <v>59</v>
      </c>
      <c r="B11" s="57">
        <v>2155172</v>
      </c>
      <c r="C11" s="58">
        <v>4538099</v>
      </c>
      <c r="D11" s="59">
        <v>5100917</v>
      </c>
      <c r="E11" s="60">
        <v>3792225</v>
      </c>
      <c r="F11" s="60">
        <v>1270190.5</v>
      </c>
      <c r="G11" s="60">
        <v>1228685.5</v>
      </c>
      <c r="H11" s="14">
        <v>1048340</v>
      </c>
      <c r="I11" s="12">
        <v>2498876</v>
      </c>
      <c r="J11" s="13">
        <v>1228685.5</v>
      </c>
      <c r="K11" s="13">
        <v>0</v>
      </c>
      <c r="L11" s="71" t="s">
        <v>79</v>
      </c>
      <c r="M11" s="71" t="s">
        <v>78</v>
      </c>
    </row>
    <row r="12" spans="1:19">
      <c r="A12" s="9" t="s">
        <v>60</v>
      </c>
      <c r="B12" s="57">
        <v>14612222</v>
      </c>
      <c r="C12" s="58">
        <v>33125255</v>
      </c>
      <c r="D12" s="59">
        <v>41232604</v>
      </c>
      <c r="E12" s="60">
        <v>38733924</v>
      </c>
      <c r="F12" s="60">
        <v>9035489.5</v>
      </c>
      <c r="G12" s="60">
        <v>7874009.5</v>
      </c>
      <c r="H12" s="14">
        <v>6797540</v>
      </c>
      <c r="I12" s="12">
        <v>16909499</v>
      </c>
      <c r="J12" s="13">
        <v>7874009.5</v>
      </c>
      <c r="K12" s="13">
        <v>0</v>
      </c>
      <c r="L12" s="71" t="s">
        <v>88</v>
      </c>
      <c r="M12" s="71" t="s">
        <v>89</v>
      </c>
    </row>
    <row r="13" spans="1:19">
      <c r="A13" s="10"/>
      <c r="B13" s="15"/>
      <c r="C13" s="54"/>
      <c r="D13" s="55"/>
      <c r="E13" s="18"/>
      <c r="F13" s="18"/>
      <c r="G13" s="18"/>
      <c r="H13" s="15"/>
      <c r="I13" s="12"/>
      <c r="J13" s="11"/>
      <c r="L13" s="68"/>
      <c r="M13" s="68"/>
    </row>
    <row r="14" spans="1:19">
      <c r="A14" s="9" t="s">
        <v>61</v>
      </c>
      <c r="B14" s="61">
        <v>71560</v>
      </c>
      <c r="C14" s="58">
        <v>324544</v>
      </c>
      <c r="D14" s="59">
        <v>79</v>
      </c>
      <c r="E14" s="62">
        <v>2</v>
      </c>
      <c r="F14" s="62">
        <v>0</v>
      </c>
      <c r="G14" s="62">
        <v>0</v>
      </c>
      <c r="H14" s="16">
        <v>0</v>
      </c>
      <c r="I14" s="12"/>
      <c r="J14" s="11"/>
      <c r="L14" s="16">
        <v>0</v>
      </c>
      <c r="M14" s="16">
        <v>0</v>
      </c>
    </row>
    <row r="15" spans="1:19">
      <c r="A15" s="9" t="s">
        <v>62</v>
      </c>
      <c r="B15" s="61">
        <v>68098</v>
      </c>
      <c r="C15" s="58">
        <v>629742</v>
      </c>
      <c r="D15" s="59">
        <v>5578592</v>
      </c>
      <c r="E15" s="60">
        <v>10449378</v>
      </c>
      <c r="F15" s="60">
        <v>3292410.5</v>
      </c>
      <c r="G15" s="60">
        <v>4753741.5</v>
      </c>
      <c r="H15" s="17">
        <v>5554343</v>
      </c>
      <c r="I15" s="12">
        <v>8046152</v>
      </c>
      <c r="J15" s="13">
        <v>4753741.5</v>
      </c>
      <c r="K15" s="13">
        <v>0</v>
      </c>
      <c r="L15" s="71" t="s">
        <v>84</v>
      </c>
      <c r="M15" s="71" t="s">
        <v>85</v>
      </c>
    </row>
    <row r="16" spans="1:19">
      <c r="A16" s="10"/>
      <c r="B16" s="15"/>
      <c r="C16" s="54"/>
      <c r="D16" s="54"/>
      <c r="E16" s="15"/>
      <c r="F16" s="15"/>
      <c r="G16" s="15"/>
      <c r="H16" s="15"/>
      <c r="L16" s="68"/>
      <c r="M16" s="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 финансовом положении</vt:lpstr>
      <vt:lpstr>Отчет о прибылях и убытках</vt:lpstr>
      <vt:lpstr>Операционные показатели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Khramova Yulia Valeryevna</dc:creator>
  <cp:lastModifiedBy>Khramova Yulia Valeryevna</cp:lastModifiedBy>
  <dcterms:created xsi:type="dcterms:W3CDTF">2015-06-05T18:19:34Z</dcterms:created>
  <dcterms:modified xsi:type="dcterms:W3CDTF">2025-01-21T03:08:19Z</dcterms:modified>
</cp:coreProperties>
</file>